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FAAC/Disbursements 2020/"/>
    </mc:Choice>
  </mc:AlternateContent>
  <xr:revisionPtr revIDLastSave="21" documentId="8_{EE46851C-09C5-472C-AEE9-D67285EB99D9}" xr6:coauthVersionLast="46" xr6:coauthVersionMax="46" xr10:uidLastSave="{0805AF8E-0EF3-464C-8B13-B16FFDB4D1E3}"/>
  <bookViews>
    <workbookView xWindow="-120" yWindow="-120" windowWidth="29040" windowHeight="15840" activeTab="1" xr2:uid="{F6CEA426-421A-452F-854C-C274A42B0490}"/>
  </bookViews>
  <sheets>
    <sheet name="States" sheetId="1" r:id="rId1"/>
    <sheet name="Fed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M41" i="1" l="1"/>
  <c r="C41" i="1"/>
  <c r="D41" i="1"/>
  <c r="E41" i="1"/>
  <c r="F41" i="1"/>
  <c r="G41" i="1"/>
  <c r="H41" i="1"/>
  <c r="I41" i="1"/>
  <c r="J41" i="1"/>
  <c r="K41" i="1"/>
  <c r="L41" i="1"/>
  <c r="B41" i="1"/>
  <c r="N40" i="1"/>
  <c r="N39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2" i="1"/>
  <c r="N41" i="1" l="1"/>
</calcChain>
</file>

<file path=xl/sharedStrings.xml><?xml version="1.0" encoding="utf-8"?>
<sst xmlns="http://schemas.openxmlformats.org/spreadsheetml/2006/main" count="69" uniqueCount="55">
  <si>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</si>
  <si>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</si>
  <si>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</si>
  <si>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</si>
  <si>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</si>
  <si>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</si>
  <si>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</si>
  <si>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</si>
  <si>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</si>
  <si>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</si>
  <si>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</si>
  <si>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</si>
  <si>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</si>
  <si>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Beneficiaries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</si>
  <si>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</si>
  <si>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</si>
  <si>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</si>
  <si>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</si>
  <si>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</si>
  <si>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</si>
  <si>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</si>
  <si>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</si>
  <si>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</si>
  <si>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</si>
  <si>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</si>
  <si>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</si>
  <si>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</si>
  <si>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</si>
  <si>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</si>
  <si>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</si>
  <si>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</si>
  <si>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</si>
  <si>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</si>
  <si>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</si>
  <si>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</si>
  <si>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</si>
  <si>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</si>
  <si>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</si>
  <si>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</si>
  <si>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</si>
  <si>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</si>
  <si>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</si>
  <si>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</si>
  <si>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</si>
  <si>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</si>
  <si>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</si>
  <si>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</si>
  <si>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</si>
  <si>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</si>
  <si>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</si>
  <si>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</si>
  <si>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Gbetiokun Derivation</t>
  </si>
  <si>
    <t>Suko Derivation</t>
  </si>
  <si>
    <t>Month</t>
  </si>
  <si>
    <t>Net Allocation (Naira)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</si>
</sst>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rbel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43" fontId="0" fillId="0" borderId="0" xfId="1" applyFont="1"/>
    <xf numFmtId="43" fontId="5" fillId="0" borderId="7" xfId="1" applyFont="1" applyBorder="1"/>
    <xf numFmtId="0" fontId="4" fillId="0" borderId="3" xfId="0" applyFont="1" applyBorder="1"/>
    <xf numFmtId="43" fontId="4" fillId="0" borderId="1" xfId="1" applyFont="1" applyBorder="1"/>
    <xf numFmtId="43" fontId="5" fillId="0" borderId="2" xfId="1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9" xfId="0" applyFont="1" applyBorder="1"/>
    <xf numFmtId="43" fontId="4" fillId="0" borderId="9" xfId="1" applyFont="1" applyBorder="1"/>
    <xf numFmtId="43" fontId="5" fillId="0" borderId="10" xfId="1" applyFont="1" applyBorder="1"/>
    <xf numFmtId="0" fontId="5" fillId="0" borderId="1" xfId="0" applyFont="1" applyBorder="1"/>
    <xf numFmtId="43" fontId="5" fillId="0" borderId="1" xfId="1" applyFont="1" applyBorder="1"/>
    <xf numFmtId="0" fontId="5" fillId="0" borderId="5" xfId="0" applyFont="1" applyBorder="1"/>
    <xf numFmtId="43" fontId="5" fillId="0" borderId="6" xfId="1" applyFont="1" applyBorder="1"/>
    <xf numFmtId="43" fontId="6" fillId="0" borderId="2" xfId="1" applyFont="1" applyBorder="1"/>
    <xf numFmtId="0" fontId="6" fillId="0" borderId="5" xfId="0" applyFont="1" applyBorder="1" applyAlignment="1"/>
    <xf numFmtId="43" fontId="5" fillId="0" borderId="8" xfId="1" applyFont="1" applyBorder="1"/>
    <xf numFmtId="43" fontId="6" fillId="0" borderId="4" xfId="1" applyFont="1" applyBorder="1"/>
  </cellXfs>
  <cellStyles count="2">
    <cellStyle name="Comma" xfId="1" builtinId="3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6D5F38-2101-4E8D-A212-69E6EF5E93C8}" name="Table1" displayName="Table1" ref="A1:N40" totalsRowShown="0" headerRowDxfId="6" dataDxfId="7" headerRowBorderDxfId="23" tableBorderDxfId="24" totalsRowBorderDxfId="22" headerRowCellStyle="Comma">
  <autoFilter ref="A1:N40" xr:uid="{2E527D9B-1B3D-4DC8-8C32-5A08FF95C62C}"/>
  <tableColumns count="14">
    <tableColumn id="1" xr3:uid="{EFFA6157-BC9E-4AEF-88BF-275648260FEF}" name="Beneficiaries" dataDxfId="21"/>
    <tableColumn id="2" xr3:uid="{84690FD1-131B-44A2-AE01-0D8C463A2A19}" name="January" dataDxfId="20"/>
    <tableColumn id="3" xr3:uid="{D699843E-6FC6-4E60-B964-5228ED14EB15}" name="February" dataDxfId="19"/>
    <tableColumn id="4" xr3:uid="{58F00A12-2EB2-4F7F-949D-83DDCE0BE5DE}" name="March" dataDxfId="18"/>
    <tableColumn id="5" xr3:uid="{13C76E15-72C7-43F8-B8A0-DF49156020ED}" name="April" dataDxfId="17"/>
    <tableColumn id="6" xr3:uid="{13ADA3A0-4848-496E-893E-F08A3E71FFE0}" name="May" dataDxfId="16"/>
    <tableColumn id="7" xr3:uid="{EC31815B-D501-4848-AD90-EFEBC39ED683}" name="June" dataDxfId="15" dataCellStyle="Comma"/>
    <tableColumn id="8" xr3:uid="{720CE845-D17C-4E7D-A628-0F2ACB710411}" name="July" dataDxfId="14" dataCellStyle="Comma"/>
    <tableColumn id="9" xr3:uid="{FD6E2F12-9429-40C9-8248-E95D4175D8DD}" name="August" dataDxfId="13" dataCellStyle="Comma"/>
    <tableColumn id="10" xr3:uid="{FB92C7FE-BE01-45A4-BF73-888FB7CA6F01}" name="September" dataDxfId="12"/>
    <tableColumn id="11" xr3:uid="{B4E65D41-3A63-41DE-B3AD-1BDBDA7F5417}" name="October" dataDxfId="11"/>
    <tableColumn id="12" xr3:uid="{A011C49F-F41A-45DA-9FF6-14C4B8AA4008}" name="November" dataDxfId="10"/>
    <tableColumn id="13" xr3:uid="{EBA85580-AB4A-4AB9-BB60-F94F41561C02}" name="December" dataDxfId="9"/>
    <tableColumn id="14" xr3:uid="{36081BBC-4F4E-4BC2-AA7A-D99A0DE3D362}" name="Total" dataDxfId="8" dataCellStyle="Comma">
      <calculatedColumnFormula>SUM(B2:M2)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79D0FF-2415-4911-A011-46A8A0AE3D06}" name="Table3" displayName="Table3" ref="A1:B14" totalsRowShown="0" headerRowDxfId="0" headerRowBorderDxfId="4" tableBorderDxfId="5" totalsRowBorderDxfId="3">
  <autoFilter ref="A1:B14" xr:uid="{56F850E6-C7B4-412A-860A-E4260A1AEEB6}"/>
  <tableColumns count="2">
    <tableColumn id="1" xr3:uid="{F305C14C-946C-441C-98F2-F44EFCE4ED8F}" name="Month" dataDxfId="2" dataCellStyle="Comma"/>
    <tableColumn id="2" xr3:uid="{32DD9204-4AC3-43CC-80C9-280409543C6A}" name="Net Allocation (Naira)" dataDxfId="1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CDFD-0EDE-4DDF-8264-9AEADDDBF7D0}">
  <dimension ref="A1:N41"/>
  <sheetViews>
    <sheetView topLeftCell="A13" zoomScale="86" zoomScaleNormal="86" workbookViewId="0">
      <selection sqref="A1:N1"/>
    </sheetView>
  </sheetViews>
  <sheetFormatPr defaultRowHeight="15" x14ac:dyDescent="0.25"/>
  <cols>
    <col min="1" max="1" width="19.140625" style="1" bestFit="1" customWidth="1"/>
    <col min="2" max="13" width="25.28515625" bestFit="1" customWidth="1"/>
    <col min="14" max="14" width="27.42578125" style="2" bestFit="1" customWidth="1"/>
  </cols>
  <sheetData>
    <row r="1" spans="1:14" ht="16.5" x14ac:dyDescent="0.3">
      <c r="A1" s="16" t="s">
        <v>13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4" t="s">
        <v>12</v>
      </c>
    </row>
    <row r="2" spans="1:14" ht="16.5" x14ac:dyDescent="0.3">
      <c r="A2" s="5" t="s">
        <v>14</v>
      </c>
      <c r="B2" s="6">
        <v>4332596336.1935005</v>
      </c>
      <c r="C2" s="6">
        <v>3925621595.7003999</v>
      </c>
      <c r="D2" s="6">
        <v>3548518525.0510001</v>
      </c>
      <c r="E2" s="6">
        <v>4176116929.5382996</v>
      </c>
      <c r="F2" s="6">
        <v>3629155269.0360999</v>
      </c>
      <c r="G2" s="6">
        <v>3628611347.0057006</v>
      </c>
      <c r="H2" s="6">
        <v>4213114398.9496002</v>
      </c>
      <c r="I2" s="6">
        <v>4568157051.7964001</v>
      </c>
      <c r="J2" s="6">
        <v>4476220765.8502998</v>
      </c>
      <c r="K2" s="6">
        <v>4281484511.3533998</v>
      </c>
      <c r="L2" s="6">
        <v>3797052486.5677004</v>
      </c>
      <c r="M2" s="6">
        <v>3792414862.8645</v>
      </c>
      <c r="N2" s="7">
        <f>SUM(B2:M2)</f>
        <v>48369064079.906898</v>
      </c>
    </row>
    <row r="3" spans="1:14" ht="16.5" x14ac:dyDescent="0.3">
      <c r="A3" s="5" t="s">
        <v>15</v>
      </c>
      <c r="B3" s="6">
        <v>4137391871.0982995</v>
      </c>
      <c r="C3" s="6">
        <v>3878930601.4151001</v>
      </c>
      <c r="D3" s="6">
        <v>3383731233.8179994</v>
      </c>
      <c r="E3" s="6">
        <v>3912661923.1549001</v>
      </c>
      <c r="F3" s="6">
        <v>3583178863.5281</v>
      </c>
      <c r="G3" s="6">
        <v>3530016459.5060997</v>
      </c>
      <c r="H3" s="6">
        <v>4362677657.9955997</v>
      </c>
      <c r="I3" s="6">
        <v>4493874886.4500999</v>
      </c>
      <c r="J3" s="6">
        <v>4627113940.2091999</v>
      </c>
      <c r="K3" s="6">
        <v>4321150201.2767</v>
      </c>
      <c r="L3" s="6">
        <v>3851006237.1907997</v>
      </c>
      <c r="M3" s="6">
        <v>3862154996.573</v>
      </c>
      <c r="N3" s="7">
        <f t="shared" ref="N3:N38" si="0">SUM(B3:M3)</f>
        <v>47943888872.215897</v>
      </c>
    </row>
    <row r="4" spans="1:14" ht="16.5" x14ac:dyDescent="0.3">
      <c r="A4" s="5" t="s">
        <v>16</v>
      </c>
      <c r="B4" s="6">
        <v>15112298251.031801</v>
      </c>
      <c r="C4" s="6">
        <v>12966616420.553402</v>
      </c>
      <c r="D4" s="6">
        <v>12530035039.691097</v>
      </c>
      <c r="E4" s="6">
        <v>15958620851.316599</v>
      </c>
      <c r="F4" s="6">
        <v>11222671346.3339</v>
      </c>
      <c r="G4" s="6">
        <v>11365257230.050898</v>
      </c>
      <c r="H4" s="6">
        <v>9882221183.0718002</v>
      </c>
      <c r="I4" s="6">
        <v>13273121093.856499</v>
      </c>
      <c r="J4" s="6">
        <v>10334320966.272301</v>
      </c>
      <c r="K4" s="6">
        <v>12316725455.121601</v>
      </c>
      <c r="L4" s="6">
        <v>10824121621.902298</v>
      </c>
      <c r="M4" s="6">
        <v>10479861810.887299</v>
      </c>
      <c r="N4" s="7">
        <f t="shared" si="0"/>
        <v>146265871270.08951</v>
      </c>
    </row>
    <row r="5" spans="1:14" ht="16.5" x14ac:dyDescent="0.3">
      <c r="A5" s="5" t="s">
        <v>17</v>
      </c>
      <c r="B5" s="6">
        <v>4599144726.0760994</v>
      </c>
      <c r="C5" s="6">
        <v>4204103117.3876996</v>
      </c>
      <c r="D5" s="6">
        <v>3531528916.5113001</v>
      </c>
      <c r="E5" s="6">
        <v>4086732868.5445004</v>
      </c>
      <c r="F5" s="6">
        <v>3847297340.4258003</v>
      </c>
      <c r="G5" s="6">
        <v>3707004349.0830002</v>
      </c>
      <c r="H5" s="6">
        <v>4523547759.6664009</v>
      </c>
      <c r="I5" s="6">
        <v>4733987459.0268002</v>
      </c>
      <c r="J5" s="6">
        <v>4887442237.2861004</v>
      </c>
      <c r="K5" s="6">
        <v>4597857310.9628</v>
      </c>
      <c r="L5" s="6">
        <v>4063007891.9249001</v>
      </c>
      <c r="M5" s="6">
        <v>4134911353.8874006</v>
      </c>
      <c r="N5" s="7">
        <f t="shared" si="0"/>
        <v>50916565330.782799</v>
      </c>
    </row>
    <row r="6" spans="1:14" ht="16.5" x14ac:dyDescent="0.3">
      <c r="A6" s="5" t="s">
        <v>18</v>
      </c>
      <c r="B6" s="6">
        <v>4402932228.7968998</v>
      </c>
      <c r="C6" s="6">
        <v>3977885250.6594992</v>
      </c>
      <c r="D6" s="6">
        <v>3419540770.4383006</v>
      </c>
      <c r="E6" s="6">
        <v>4056767047.2497005</v>
      </c>
      <c r="F6" s="6">
        <v>3697166425.6159</v>
      </c>
      <c r="G6" s="6">
        <v>3518098907.0756001</v>
      </c>
      <c r="H6" s="6">
        <v>4488178249.2187004</v>
      </c>
      <c r="I6" s="6">
        <v>4633297619.3781004</v>
      </c>
      <c r="J6" s="6">
        <v>4741621421.1767006</v>
      </c>
      <c r="K6" s="6">
        <v>4408112881.9435005</v>
      </c>
      <c r="L6" s="6">
        <v>3872668192.0616999</v>
      </c>
      <c r="M6" s="6">
        <v>3928080952.1943998</v>
      </c>
      <c r="N6" s="7">
        <f t="shared" si="0"/>
        <v>49144349945.808998</v>
      </c>
    </row>
    <row r="7" spans="1:14" ht="16.5" x14ac:dyDescent="0.3">
      <c r="A7" s="5" t="s">
        <v>19</v>
      </c>
      <c r="B7" s="6">
        <v>12665730974.733799</v>
      </c>
      <c r="C7" s="6">
        <v>11784120460.203503</v>
      </c>
      <c r="D7" s="6">
        <v>10689034174.974298</v>
      </c>
      <c r="E7" s="6">
        <v>12789802069.898701</v>
      </c>
      <c r="F7" s="6">
        <v>9383800893.2730999</v>
      </c>
      <c r="G7" s="6">
        <v>8930830511.6006012</v>
      </c>
      <c r="H7" s="6">
        <v>8849594986.6262016</v>
      </c>
      <c r="I7" s="6">
        <v>11186365150.068199</v>
      </c>
      <c r="J7" s="6">
        <v>8333361532.4041004</v>
      </c>
      <c r="K7" s="6">
        <v>8211004434.8095999</v>
      </c>
      <c r="L7" s="6">
        <v>6757541393.7382994</v>
      </c>
      <c r="M7" s="6">
        <v>6820278821.0366993</v>
      </c>
      <c r="N7" s="7">
        <f t="shared" si="0"/>
        <v>116401465403.36711</v>
      </c>
    </row>
    <row r="8" spans="1:14" ht="16.5" x14ac:dyDescent="0.3">
      <c r="A8" s="5" t="s">
        <v>20</v>
      </c>
      <c r="B8" s="6">
        <v>4686689599.7678995</v>
      </c>
      <c r="C8" s="6">
        <v>3271337253.9350996</v>
      </c>
      <c r="D8" s="6">
        <v>3249520736.2291999</v>
      </c>
      <c r="E8" s="6">
        <v>3848404388.6387005</v>
      </c>
      <c r="F8" s="6">
        <v>3517186584.4976006</v>
      </c>
      <c r="G8" s="6">
        <v>3415567217.9531002</v>
      </c>
      <c r="H8" s="6">
        <v>4304654814.4478998</v>
      </c>
      <c r="I8" s="6">
        <v>4450869565.3034</v>
      </c>
      <c r="J8" s="6">
        <v>4639077402.0289001</v>
      </c>
      <c r="K8" s="6">
        <v>4265223236.5763001</v>
      </c>
      <c r="L8" s="6">
        <v>3764686229.1467004</v>
      </c>
      <c r="M8" s="6">
        <v>3800142575.5164003</v>
      </c>
      <c r="N8" s="7">
        <f t="shared" si="0"/>
        <v>47213359604.041199</v>
      </c>
    </row>
    <row r="9" spans="1:14" ht="16.5" x14ac:dyDescent="0.3">
      <c r="A9" s="5" t="s">
        <v>21</v>
      </c>
      <c r="B9" s="6">
        <v>5289004355.2580004</v>
      </c>
      <c r="C9" s="6">
        <v>4839938781.6112995</v>
      </c>
      <c r="D9" s="6">
        <v>4253668886.198</v>
      </c>
      <c r="E9" s="6">
        <v>4903141708.4566002</v>
      </c>
      <c r="F9" s="6">
        <v>4525867538.3647003</v>
      </c>
      <c r="G9" s="6">
        <v>4492268558.4666996</v>
      </c>
      <c r="H9" s="6">
        <v>5405690601.8015995</v>
      </c>
      <c r="I9" s="6">
        <v>5596135608.6272001</v>
      </c>
      <c r="J9" s="6">
        <v>5737817011.0569992</v>
      </c>
      <c r="K9" s="6">
        <v>5378986309.0153999</v>
      </c>
      <c r="L9" s="6">
        <v>4848601416.4594994</v>
      </c>
      <c r="M9" s="6">
        <v>4812159322.4807997</v>
      </c>
      <c r="N9" s="7">
        <f t="shared" si="0"/>
        <v>60083280097.796791</v>
      </c>
    </row>
    <row r="10" spans="1:14" ht="16.5" x14ac:dyDescent="0.3">
      <c r="A10" s="5" t="s">
        <v>22</v>
      </c>
      <c r="B10" s="6">
        <v>3096210672.4232998</v>
      </c>
      <c r="C10" s="6">
        <v>2740216192.4126997</v>
      </c>
      <c r="D10" s="6">
        <v>2178163428.9375997</v>
      </c>
      <c r="E10" s="6">
        <v>2707510740.8336</v>
      </c>
      <c r="F10" s="6">
        <v>2446235316.9308</v>
      </c>
      <c r="G10" s="6">
        <v>2259401088.2490997</v>
      </c>
      <c r="H10" s="6">
        <v>3072329363.2792997</v>
      </c>
      <c r="I10" s="6">
        <v>3191490070.3605995</v>
      </c>
      <c r="J10" s="6">
        <v>3237597099.3534999</v>
      </c>
      <c r="K10" s="6">
        <v>2942130548.1535006</v>
      </c>
      <c r="L10" s="6">
        <v>2498253160.0893002</v>
      </c>
      <c r="M10" s="6">
        <v>2523286692.9344001</v>
      </c>
      <c r="N10" s="7">
        <f t="shared" si="0"/>
        <v>32892824373.957699</v>
      </c>
    </row>
    <row r="11" spans="1:14" ht="16.5" x14ac:dyDescent="0.3">
      <c r="A11" s="5" t="s">
        <v>23</v>
      </c>
      <c r="B11" s="6">
        <v>18090969730.310802</v>
      </c>
      <c r="C11" s="6">
        <v>16905897936.2211</v>
      </c>
      <c r="D11" s="6">
        <v>17028967993.506401</v>
      </c>
      <c r="E11" s="6">
        <v>20116074673.192898</v>
      </c>
      <c r="F11" s="6">
        <v>14376105061.534203</v>
      </c>
      <c r="G11" s="6">
        <v>14296085827.875101</v>
      </c>
      <c r="H11" s="6">
        <v>12261888948.252201</v>
      </c>
      <c r="I11" s="6">
        <v>16945898369.5611</v>
      </c>
      <c r="J11" s="6">
        <v>13871095425.420702</v>
      </c>
      <c r="K11" s="6">
        <v>15421778115.883299</v>
      </c>
      <c r="L11" s="6">
        <v>14032263257.389799</v>
      </c>
      <c r="M11" s="6">
        <v>13481288552.363701</v>
      </c>
      <c r="N11" s="7">
        <f t="shared" si="0"/>
        <v>186828313891.51132</v>
      </c>
    </row>
    <row r="12" spans="1:14" ht="16.5" x14ac:dyDescent="0.3">
      <c r="A12" s="5" t="s">
        <v>24</v>
      </c>
      <c r="B12" s="6">
        <v>3860537524.3031001</v>
      </c>
      <c r="C12" s="6">
        <v>3534888054.9338002</v>
      </c>
      <c r="D12" s="6">
        <v>3097097403.1975999</v>
      </c>
      <c r="E12" s="6">
        <v>3674938037.6645999</v>
      </c>
      <c r="F12" s="6">
        <v>3378582278.6346002</v>
      </c>
      <c r="G12" s="6">
        <v>3244620061.2364001</v>
      </c>
      <c r="H12" s="6">
        <v>3955323976.2747993</v>
      </c>
      <c r="I12" s="6">
        <v>4095607474.4175997</v>
      </c>
      <c r="J12" s="6">
        <v>4176985009.0795002</v>
      </c>
      <c r="K12" s="6">
        <v>3927276735.2308002</v>
      </c>
      <c r="L12" s="6">
        <v>3491244627.9808998</v>
      </c>
      <c r="M12" s="6">
        <v>3526459527.1822996</v>
      </c>
      <c r="N12" s="7">
        <f t="shared" si="0"/>
        <v>43963560710.135986</v>
      </c>
    </row>
    <row r="13" spans="1:14" ht="16.5" x14ac:dyDescent="0.3">
      <c r="A13" s="5" t="s">
        <v>25</v>
      </c>
      <c r="B13" s="6">
        <v>5455510480.5147009</v>
      </c>
      <c r="C13" s="6">
        <v>5063066834.0980005</v>
      </c>
      <c r="D13" s="6">
        <v>4395912870.7078009</v>
      </c>
      <c r="E13" s="6">
        <v>5118224021.8051987</v>
      </c>
      <c r="F13" s="6">
        <v>4279769515.4743996</v>
      </c>
      <c r="G13" s="6">
        <v>4292964942.3567996</v>
      </c>
      <c r="H13" s="6">
        <v>4908361305.6449003</v>
      </c>
      <c r="I13" s="6">
        <v>5588897255.5482998</v>
      </c>
      <c r="J13" s="6">
        <v>5228111149.5785999</v>
      </c>
      <c r="K13" s="6">
        <v>4991053355.2348003</v>
      </c>
      <c r="L13" s="6">
        <v>4466202552.6821003</v>
      </c>
      <c r="M13" s="6">
        <v>4617508276.0743999</v>
      </c>
      <c r="N13" s="7">
        <f t="shared" si="0"/>
        <v>58405582559.720001</v>
      </c>
    </row>
    <row r="14" spans="1:14" ht="16.5" x14ac:dyDescent="0.3">
      <c r="A14" s="5" t="s">
        <v>26</v>
      </c>
      <c r="B14" s="6">
        <v>3519856242.6526999</v>
      </c>
      <c r="C14" s="6">
        <v>3154913813.6358004</v>
      </c>
      <c r="D14" s="6">
        <v>2770437251.6988997</v>
      </c>
      <c r="E14" s="6">
        <v>3258778759.5142002</v>
      </c>
      <c r="F14" s="6">
        <v>2918667169.1082001</v>
      </c>
      <c r="G14" s="6">
        <v>2942045972.5087004</v>
      </c>
      <c r="H14" s="6">
        <v>3589425183.9207001</v>
      </c>
      <c r="I14" s="6">
        <v>3679715431.6653004</v>
      </c>
      <c r="J14" s="6">
        <v>3792048009.5481</v>
      </c>
      <c r="K14" s="6">
        <v>3598040282.2954006</v>
      </c>
      <c r="L14" s="6">
        <v>3135637766.3984003</v>
      </c>
      <c r="M14" s="6">
        <v>3163417841.5309</v>
      </c>
      <c r="N14" s="7">
        <f t="shared" si="0"/>
        <v>39522983724.477295</v>
      </c>
    </row>
    <row r="15" spans="1:14" ht="16.5" x14ac:dyDescent="0.3">
      <c r="A15" s="5" t="s">
        <v>27</v>
      </c>
      <c r="B15" s="6">
        <v>4455166613.5328999</v>
      </c>
      <c r="C15" s="6">
        <v>4093132749.2568998</v>
      </c>
      <c r="D15" s="6">
        <v>3538940075.6886005</v>
      </c>
      <c r="E15" s="6">
        <v>4184060195.5526996</v>
      </c>
      <c r="F15" s="6">
        <v>3758019838.6433001</v>
      </c>
      <c r="G15" s="6">
        <v>3663230882.3053994</v>
      </c>
      <c r="H15" s="6">
        <v>4482741002.1934004</v>
      </c>
      <c r="I15" s="6">
        <v>4576279576.0088997</v>
      </c>
      <c r="J15" s="6">
        <v>4706400075.1430998</v>
      </c>
      <c r="K15" s="6">
        <v>4432711500.3206005</v>
      </c>
      <c r="L15" s="6">
        <v>3964398962.0208006</v>
      </c>
      <c r="M15" s="6">
        <v>4032428524.6252995</v>
      </c>
      <c r="N15" s="7">
        <f t="shared" si="0"/>
        <v>49887509995.291901</v>
      </c>
    </row>
    <row r="16" spans="1:14" ht="16.5" x14ac:dyDescent="0.3">
      <c r="A16" s="5" t="s">
        <v>28</v>
      </c>
      <c r="B16" s="6">
        <v>3566826501.2345004</v>
      </c>
      <c r="C16" s="6">
        <v>3197398397.3302999</v>
      </c>
      <c r="D16" s="6">
        <v>2717195104.4218001</v>
      </c>
      <c r="E16" s="6">
        <v>3219018261.4056997</v>
      </c>
      <c r="F16" s="6">
        <v>2949945774.507</v>
      </c>
      <c r="G16" s="6">
        <v>2844432656.4299998</v>
      </c>
      <c r="H16" s="6">
        <v>3618647065.1352997</v>
      </c>
      <c r="I16" s="6">
        <v>3830994815.3585997</v>
      </c>
      <c r="J16" s="6">
        <v>3918757925.1452999</v>
      </c>
      <c r="K16" s="6">
        <v>3627404025.7883997</v>
      </c>
      <c r="L16" s="6">
        <v>3232368323.6718998</v>
      </c>
      <c r="M16" s="6">
        <v>3200729567.6008997</v>
      </c>
      <c r="N16" s="7">
        <f t="shared" si="0"/>
        <v>39923718418.029694</v>
      </c>
    </row>
    <row r="17" spans="1:14" ht="16.5" x14ac:dyDescent="0.3">
      <c r="A17" s="5" t="s">
        <v>29</v>
      </c>
      <c r="B17" s="6">
        <v>4963760985.4483004</v>
      </c>
      <c r="C17" s="6">
        <v>4392413731.2335997</v>
      </c>
      <c r="D17" s="6">
        <v>3995957277.1982002</v>
      </c>
      <c r="E17" s="6">
        <v>4872843310.7437</v>
      </c>
      <c r="F17" s="6">
        <v>4080012698.3426003</v>
      </c>
      <c r="G17" s="6">
        <v>4191230650.2875004</v>
      </c>
      <c r="H17" s="6">
        <v>4796537980.5292006</v>
      </c>
      <c r="I17" s="6">
        <v>5347515575.3710995</v>
      </c>
      <c r="J17" s="6">
        <v>5226192600.6328001</v>
      </c>
      <c r="K17" s="6">
        <v>5009476495.8179989</v>
      </c>
      <c r="L17" s="6">
        <v>4410419460.3527994</v>
      </c>
      <c r="M17" s="6">
        <v>4438083841.3906994</v>
      </c>
      <c r="N17" s="7">
        <f t="shared" si="0"/>
        <v>55724444607.348503</v>
      </c>
    </row>
    <row r="18" spans="1:14" ht="16.5" x14ac:dyDescent="0.3">
      <c r="A18" s="5" t="s">
        <v>30</v>
      </c>
      <c r="B18" s="6">
        <v>5039723333.2338009</v>
      </c>
      <c r="C18" s="6">
        <v>4616670254.9631996</v>
      </c>
      <c r="D18" s="6">
        <v>4079849888.3247004</v>
      </c>
      <c r="E18" s="6">
        <v>4672131348.0534</v>
      </c>
      <c r="F18" s="6">
        <v>4334190455.8915997</v>
      </c>
      <c r="G18" s="6">
        <v>4119186798.5482001</v>
      </c>
      <c r="H18" s="6">
        <v>5017374542.9412003</v>
      </c>
      <c r="I18" s="6">
        <v>5166958290.3896999</v>
      </c>
      <c r="J18" s="6">
        <v>5318665120.1950998</v>
      </c>
      <c r="K18" s="6">
        <v>4993551095.5107994</v>
      </c>
      <c r="L18" s="6">
        <v>4485276443.5487003</v>
      </c>
      <c r="M18" s="6">
        <v>4521733184.6198997</v>
      </c>
      <c r="N18" s="7">
        <f t="shared" si="0"/>
        <v>56365310756.220291</v>
      </c>
    </row>
    <row r="19" spans="1:14" ht="16.5" x14ac:dyDescent="0.3">
      <c r="A19" s="5" t="s">
        <v>31</v>
      </c>
      <c r="B19" s="6">
        <v>6069037703.6622992</v>
      </c>
      <c r="C19" s="6">
        <v>5303958028.2109995</v>
      </c>
      <c r="D19" s="6">
        <v>4435722420.5030003</v>
      </c>
      <c r="E19" s="6">
        <v>5143532390.8204994</v>
      </c>
      <c r="F19" s="6">
        <v>4689480799.5314007</v>
      </c>
      <c r="G19" s="6">
        <v>4525281269.3371</v>
      </c>
      <c r="H19" s="6">
        <v>5669827544.7343006</v>
      </c>
      <c r="I19" s="6">
        <v>5765167459.1205997</v>
      </c>
      <c r="J19" s="6">
        <v>5944498491.4559002</v>
      </c>
      <c r="K19" s="6">
        <v>5555123762.7020998</v>
      </c>
      <c r="L19" s="6">
        <v>4831749560.5646</v>
      </c>
      <c r="M19" s="6">
        <v>5193128337.7411003</v>
      </c>
      <c r="N19" s="7">
        <f t="shared" si="0"/>
        <v>63126507768.383911</v>
      </c>
    </row>
    <row r="20" spans="1:14" ht="16.5" x14ac:dyDescent="0.3">
      <c r="A20" s="5" t="s">
        <v>32</v>
      </c>
      <c r="B20" s="6">
        <v>7147790060.4654999</v>
      </c>
      <c r="C20" s="6">
        <v>6472671504.9586992</v>
      </c>
      <c r="D20" s="6">
        <v>5762522781.0711002</v>
      </c>
      <c r="E20" s="6">
        <v>6722553027.5670004</v>
      </c>
      <c r="F20" s="6">
        <v>6143891802.4654989</v>
      </c>
      <c r="G20" s="6">
        <v>5998164960.9700994</v>
      </c>
      <c r="H20" s="6">
        <v>7280386104.4906998</v>
      </c>
      <c r="I20" s="6">
        <v>7561346366.2507</v>
      </c>
      <c r="J20" s="6">
        <v>7770618690.398201</v>
      </c>
      <c r="K20" s="6">
        <v>7287077943.4152985</v>
      </c>
      <c r="L20" s="6">
        <v>6540219203.0249004</v>
      </c>
      <c r="M20" s="6">
        <v>6578103901.8666992</v>
      </c>
      <c r="N20" s="7">
        <f t="shared" si="0"/>
        <v>81265346346.944397</v>
      </c>
    </row>
    <row r="21" spans="1:14" ht="16.5" x14ac:dyDescent="0.3">
      <c r="A21" s="5" t="s">
        <v>33</v>
      </c>
      <c r="B21" s="6">
        <v>5434313328.5742006</v>
      </c>
      <c r="C21" s="6">
        <v>4960628127.7735996</v>
      </c>
      <c r="D21" s="6">
        <v>4374992258.0723</v>
      </c>
      <c r="E21" s="6">
        <v>5155086603.4584007</v>
      </c>
      <c r="F21" s="6">
        <v>4536928931.1597996</v>
      </c>
      <c r="G21" s="6">
        <v>4549096859.280201</v>
      </c>
      <c r="H21" s="6">
        <v>5523118038.8793001</v>
      </c>
      <c r="I21" s="6">
        <v>5683384958.9094</v>
      </c>
      <c r="J21" s="6">
        <v>5905043257.3859005</v>
      </c>
      <c r="K21" s="6">
        <v>5450232316.4801998</v>
      </c>
      <c r="L21" s="6">
        <v>4893666060.9863005</v>
      </c>
      <c r="M21" s="6">
        <v>4927630232.6811008</v>
      </c>
      <c r="N21" s="7">
        <f t="shared" si="0"/>
        <v>61394120973.640701</v>
      </c>
    </row>
    <row r="22" spans="1:14" ht="16.5" x14ac:dyDescent="0.3">
      <c r="A22" s="5" t="s">
        <v>34</v>
      </c>
      <c r="B22" s="6">
        <v>4471987104.1915007</v>
      </c>
      <c r="C22" s="6">
        <v>4116328705.8429003</v>
      </c>
      <c r="D22" s="6">
        <v>3633956687.7070999</v>
      </c>
      <c r="E22" s="6">
        <v>4196190860.3427992</v>
      </c>
      <c r="F22" s="6">
        <v>3875358610.349</v>
      </c>
      <c r="G22" s="6">
        <v>3735011391.5778003</v>
      </c>
      <c r="H22" s="6">
        <v>4580718200.6072998</v>
      </c>
      <c r="I22" s="6">
        <v>4724953229.5542994</v>
      </c>
      <c r="J22" s="6">
        <v>4943446210.2697001</v>
      </c>
      <c r="K22" s="6">
        <v>4610343344.1498003</v>
      </c>
      <c r="L22" s="6">
        <v>4148123694.0917997</v>
      </c>
      <c r="M22" s="6">
        <v>4144159328.0598001</v>
      </c>
      <c r="N22" s="7">
        <f t="shared" si="0"/>
        <v>51180577366.743797</v>
      </c>
    </row>
    <row r="23" spans="1:14" ht="16.5" x14ac:dyDescent="0.3">
      <c r="A23" s="5" t="s">
        <v>35</v>
      </c>
      <c r="B23" s="6">
        <v>4397898945.1799002</v>
      </c>
      <c r="C23" s="6">
        <v>4010810751.4881001</v>
      </c>
      <c r="D23" s="6">
        <v>3494911216.3280997</v>
      </c>
      <c r="E23" s="6">
        <v>4078691569.9151001</v>
      </c>
      <c r="F23" s="6">
        <v>3918882577.8836002</v>
      </c>
      <c r="G23" s="6">
        <v>3624796222.2831001</v>
      </c>
      <c r="H23" s="6">
        <v>4505116760.9765005</v>
      </c>
      <c r="I23" s="6">
        <v>4635693138.5545006</v>
      </c>
      <c r="J23" s="6">
        <v>4814366770.2278004</v>
      </c>
      <c r="K23" s="6">
        <v>4435354535.8178997</v>
      </c>
      <c r="L23" s="6">
        <v>3990210783.1008005</v>
      </c>
      <c r="M23" s="6">
        <v>4074757801.1613007</v>
      </c>
      <c r="N23" s="7">
        <f t="shared" si="0"/>
        <v>49981491072.916702</v>
      </c>
    </row>
    <row r="24" spans="1:14" ht="16.5" x14ac:dyDescent="0.3">
      <c r="A24" s="5" t="s">
        <v>36</v>
      </c>
      <c r="B24" s="6">
        <v>3663473766.5505996</v>
      </c>
      <c r="C24" s="6">
        <v>3357244750.2963996</v>
      </c>
      <c r="D24" s="6">
        <v>2929931667.4157</v>
      </c>
      <c r="E24" s="6">
        <v>3468216610.0148001</v>
      </c>
      <c r="F24" s="6">
        <v>3163836769.4545994</v>
      </c>
      <c r="G24" s="6">
        <v>3092495479.5213995</v>
      </c>
      <c r="H24" s="6">
        <v>3844952305.4545994</v>
      </c>
      <c r="I24" s="6">
        <v>3931238532.5216999</v>
      </c>
      <c r="J24" s="6">
        <v>4044308294.4358001</v>
      </c>
      <c r="K24" s="6">
        <v>3779894487.7194004</v>
      </c>
      <c r="L24" s="6">
        <v>3415372533.3087006</v>
      </c>
      <c r="M24" s="6">
        <v>3404683546.1702003</v>
      </c>
      <c r="N24" s="7">
        <f t="shared" si="0"/>
        <v>42095648742.863892</v>
      </c>
    </row>
    <row r="25" spans="1:14" ht="16.5" x14ac:dyDescent="0.3">
      <c r="A25" s="5" t="s">
        <v>37</v>
      </c>
      <c r="B25" s="6">
        <v>10070132673.5439</v>
      </c>
      <c r="C25" s="6">
        <v>8063913837.0748005</v>
      </c>
      <c r="D25" s="6">
        <v>7092908964.8733006</v>
      </c>
      <c r="E25" s="6">
        <v>9799389891.9706001</v>
      </c>
      <c r="F25" s="6">
        <v>7597594060.3508997</v>
      </c>
      <c r="G25" s="6">
        <v>7410287448.1996002</v>
      </c>
      <c r="H25" s="6">
        <v>10750989790.404999</v>
      </c>
      <c r="I25" s="6">
        <v>11358189271.785999</v>
      </c>
      <c r="J25" s="6">
        <v>11444741615.927601</v>
      </c>
      <c r="K25" s="6">
        <v>10233009300.001598</v>
      </c>
      <c r="L25" s="6">
        <v>9653640257.3276005</v>
      </c>
      <c r="M25" s="6">
        <v>12457823345.2376</v>
      </c>
      <c r="N25" s="7">
        <f t="shared" si="0"/>
        <v>115932620456.6985</v>
      </c>
    </row>
    <row r="26" spans="1:14" ht="16.5" x14ac:dyDescent="0.3">
      <c r="A26" s="5" t="s">
        <v>38</v>
      </c>
      <c r="B26" s="6">
        <v>3778778849.8785</v>
      </c>
      <c r="C26" s="6">
        <v>3466735767.9813995</v>
      </c>
      <c r="D26" s="6">
        <v>3033396116.3308001</v>
      </c>
      <c r="E26" s="6">
        <v>3565736302.6957998</v>
      </c>
      <c r="F26" s="6">
        <v>3279976700.9595003</v>
      </c>
      <c r="G26" s="6">
        <v>3162941028.4344001</v>
      </c>
      <c r="H26" s="6">
        <v>3887191458.9018002</v>
      </c>
      <c r="I26" s="6">
        <v>3997668796.3387003</v>
      </c>
      <c r="J26" s="6">
        <v>4114636816.6894999</v>
      </c>
      <c r="K26" s="6">
        <v>3840357483.1511002</v>
      </c>
      <c r="L26" s="6">
        <v>3425912613.6354003</v>
      </c>
      <c r="M26" s="6">
        <v>3551234903.2821002</v>
      </c>
      <c r="N26" s="7">
        <f t="shared" si="0"/>
        <v>43104566838.278992</v>
      </c>
    </row>
    <row r="27" spans="1:14" ht="16.5" x14ac:dyDescent="0.3">
      <c r="A27" s="5" t="s">
        <v>39</v>
      </c>
      <c r="B27" s="6">
        <v>4922389349.6658001</v>
      </c>
      <c r="C27" s="6">
        <v>4471339487.0977993</v>
      </c>
      <c r="D27" s="6">
        <v>3908604533.7777996</v>
      </c>
      <c r="E27" s="6">
        <v>4538730036.1098003</v>
      </c>
      <c r="F27" s="6">
        <v>4181004721.1173</v>
      </c>
      <c r="G27" s="6">
        <v>4020851692.5285001</v>
      </c>
      <c r="H27" s="6">
        <v>4956584525.1499996</v>
      </c>
      <c r="I27" s="6">
        <v>5091050963.3717995</v>
      </c>
      <c r="J27" s="6">
        <v>5260347128.9171</v>
      </c>
      <c r="K27" s="6">
        <v>4904780660.3348007</v>
      </c>
      <c r="L27" s="6">
        <v>4417961977.1314011</v>
      </c>
      <c r="M27" s="6">
        <v>3894349918.5490007</v>
      </c>
      <c r="N27" s="7">
        <f t="shared" si="0"/>
        <v>54567994993.751106</v>
      </c>
    </row>
    <row r="28" spans="1:14" ht="16.5" x14ac:dyDescent="0.3">
      <c r="A28" s="5" t="s">
        <v>40</v>
      </c>
      <c r="B28" s="6">
        <v>3356720770.4154</v>
      </c>
      <c r="C28" s="6">
        <v>2978566203.5033998</v>
      </c>
      <c r="D28" s="6">
        <v>2420052207.3087006</v>
      </c>
      <c r="E28" s="6">
        <v>2882065071.3472004</v>
      </c>
      <c r="F28" s="6">
        <v>2939054199.6092</v>
      </c>
      <c r="G28" s="6">
        <v>2749447018.0088005</v>
      </c>
      <c r="H28" s="6">
        <v>3561866549.0077</v>
      </c>
      <c r="I28" s="6">
        <v>3677071506.4335003</v>
      </c>
      <c r="J28" s="6">
        <v>3693024483.8138003</v>
      </c>
      <c r="K28" s="6">
        <v>3412342519.5541</v>
      </c>
      <c r="L28" s="6">
        <v>2963596024.3563004</v>
      </c>
      <c r="M28" s="6">
        <v>3045626430.3043003</v>
      </c>
      <c r="N28" s="7">
        <f t="shared" si="0"/>
        <v>37679432983.662407</v>
      </c>
    </row>
    <row r="29" spans="1:14" ht="16.5" x14ac:dyDescent="0.3">
      <c r="A29" s="5" t="s">
        <v>41</v>
      </c>
      <c r="B29" s="6">
        <v>4420454030.2480993</v>
      </c>
      <c r="C29" s="6">
        <v>3955462461.9762001</v>
      </c>
      <c r="D29" s="6">
        <v>3534613206.6398001</v>
      </c>
      <c r="E29" s="6">
        <v>4208401168.0082994</v>
      </c>
      <c r="F29" s="6">
        <v>3457720833.1578002</v>
      </c>
      <c r="G29" s="6">
        <v>3439007243.9024997</v>
      </c>
      <c r="H29" s="6">
        <v>3898271710.5737</v>
      </c>
      <c r="I29" s="6">
        <v>4409281411.8472996</v>
      </c>
      <c r="J29" s="6">
        <v>4217370955.8799</v>
      </c>
      <c r="K29" s="6">
        <v>3963317403.5170002</v>
      </c>
      <c r="L29" s="6">
        <v>3564296267.6444998</v>
      </c>
      <c r="M29" s="6">
        <v>3583564995.3670998</v>
      </c>
      <c r="N29" s="7">
        <f t="shared" si="0"/>
        <v>46651761688.762192</v>
      </c>
    </row>
    <row r="30" spans="1:14" ht="16.5" x14ac:dyDescent="0.3">
      <c r="A30" s="5" t="s">
        <v>42</v>
      </c>
      <c r="B30" s="6">
        <v>2525146147.3259001</v>
      </c>
      <c r="C30" s="6">
        <v>2189670467.1071997</v>
      </c>
      <c r="D30" s="6">
        <v>1728441107.9056997</v>
      </c>
      <c r="E30" s="6">
        <v>2223745035.1855993</v>
      </c>
      <c r="F30" s="6">
        <v>2226103045.3305998</v>
      </c>
      <c r="G30" s="6">
        <v>2236001786.4698</v>
      </c>
      <c r="H30" s="6">
        <v>3010521424.7413006</v>
      </c>
      <c r="I30" s="6">
        <v>3140649700.1567001</v>
      </c>
      <c r="J30" s="6">
        <v>3241129092.8123999</v>
      </c>
      <c r="K30" s="6">
        <v>2958185688.7526999</v>
      </c>
      <c r="L30" s="6">
        <v>2553303584.7602997</v>
      </c>
      <c r="M30" s="6">
        <v>2594210809.5896001</v>
      </c>
      <c r="N30" s="7">
        <f t="shared" si="0"/>
        <v>30627107890.137802</v>
      </c>
    </row>
    <row r="31" spans="1:14" ht="16.5" x14ac:dyDescent="0.3">
      <c r="A31" s="5" t="s">
        <v>43</v>
      </c>
      <c r="B31" s="6">
        <v>4679081487.3416004</v>
      </c>
      <c r="C31" s="6">
        <v>4219829454.5647001</v>
      </c>
      <c r="D31" s="6">
        <v>3691083744.2031002</v>
      </c>
      <c r="E31" s="6">
        <v>4451127934.8055</v>
      </c>
      <c r="F31" s="6">
        <v>3917989903.8836999</v>
      </c>
      <c r="G31" s="6">
        <v>3862654356.1191006</v>
      </c>
      <c r="H31" s="6">
        <v>4739421139.2556</v>
      </c>
      <c r="I31" s="6">
        <v>5019545009.7173004</v>
      </c>
      <c r="J31" s="6">
        <v>5153137720.2089005</v>
      </c>
      <c r="K31" s="6">
        <v>5025151203.4900007</v>
      </c>
      <c r="L31" s="6">
        <v>4444885593.5130005</v>
      </c>
      <c r="M31" s="6">
        <v>4460680902.7472</v>
      </c>
      <c r="N31" s="7">
        <f t="shared" si="0"/>
        <v>53664588449.849701</v>
      </c>
    </row>
    <row r="32" spans="1:14" ht="16.5" x14ac:dyDescent="0.3">
      <c r="A32" s="5" t="s">
        <v>44</v>
      </c>
      <c r="B32" s="6">
        <v>3280835100.5890002</v>
      </c>
      <c r="C32" s="6">
        <v>2856243805.0005002</v>
      </c>
      <c r="D32" s="6">
        <v>2390029959.1289005</v>
      </c>
      <c r="E32" s="6">
        <v>2915658961.9623003</v>
      </c>
      <c r="F32" s="6">
        <v>2609460390.8908005</v>
      </c>
      <c r="G32" s="6">
        <v>2478511228.7932005</v>
      </c>
      <c r="H32" s="6">
        <v>3330566056.5969</v>
      </c>
      <c r="I32" s="6">
        <v>3445088206.3683004</v>
      </c>
      <c r="J32" s="6">
        <v>3555756784.1364002</v>
      </c>
      <c r="K32" s="6">
        <v>3238937071.1066999</v>
      </c>
      <c r="L32" s="6">
        <v>2760665847.5171003</v>
      </c>
      <c r="M32" s="6">
        <v>2782658718.5716004</v>
      </c>
      <c r="N32" s="7">
        <f t="shared" si="0"/>
        <v>35644412130.661713</v>
      </c>
    </row>
    <row r="33" spans="1:14" ht="16.5" x14ac:dyDescent="0.3">
      <c r="A33" s="5" t="s">
        <v>45</v>
      </c>
      <c r="B33" s="6">
        <v>14550599713.7889</v>
      </c>
      <c r="C33" s="6">
        <v>13384721346.920898</v>
      </c>
      <c r="D33" s="6">
        <v>12050240556.764698</v>
      </c>
      <c r="E33" s="6">
        <v>14007359197.056801</v>
      </c>
      <c r="F33" s="6">
        <v>10431500631.697802</v>
      </c>
      <c r="G33" s="6">
        <v>10654712477.837299</v>
      </c>
      <c r="H33" s="6">
        <v>10469292818.583</v>
      </c>
      <c r="I33" s="6">
        <v>12846126047.320499</v>
      </c>
      <c r="J33" s="6">
        <v>11044792484.536999</v>
      </c>
      <c r="K33" s="6">
        <v>11631543825.596498</v>
      </c>
      <c r="L33" s="6">
        <v>10005440874.7953</v>
      </c>
      <c r="M33" s="6">
        <v>10110711369.789999</v>
      </c>
      <c r="N33" s="7">
        <f t="shared" si="0"/>
        <v>141187041344.68872</v>
      </c>
    </row>
    <row r="34" spans="1:14" ht="16.5" x14ac:dyDescent="0.3">
      <c r="A34" s="5" t="s">
        <v>46</v>
      </c>
      <c r="B34" s="6">
        <v>4722831099.5674992</v>
      </c>
      <c r="C34" s="6">
        <v>4344073655.6009998</v>
      </c>
      <c r="D34" s="6">
        <v>3832010777.1371994</v>
      </c>
      <c r="E34" s="6">
        <v>4407135972.2714996</v>
      </c>
      <c r="F34" s="6">
        <v>4080419484.9516001</v>
      </c>
      <c r="G34" s="6">
        <v>4063279691.9160004</v>
      </c>
      <c r="H34" s="6">
        <v>4952093000.9493999</v>
      </c>
      <c r="I34" s="6">
        <v>5071521041.4440994</v>
      </c>
      <c r="J34" s="6">
        <v>5220616475.2256002</v>
      </c>
      <c r="K34" s="6">
        <v>4915290051.8864002</v>
      </c>
      <c r="L34" s="6">
        <v>4426537001.6584005</v>
      </c>
      <c r="M34" s="6">
        <v>4082640587.8168998</v>
      </c>
      <c r="N34" s="7">
        <f t="shared" si="0"/>
        <v>54118448840.425598</v>
      </c>
    </row>
    <row r="35" spans="1:14" ht="16.5" x14ac:dyDescent="0.3">
      <c r="A35" s="5" t="s">
        <v>47</v>
      </c>
      <c r="B35" s="6">
        <v>3961935989.8409996</v>
      </c>
      <c r="C35" s="6">
        <v>3665379090.0367002</v>
      </c>
      <c r="D35" s="6">
        <v>3072999233.1047997</v>
      </c>
      <c r="E35" s="6">
        <v>3592775111.2581</v>
      </c>
      <c r="F35" s="6">
        <v>3291854336.5625005</v>
      </c>
      <c r="G35" s="6">
        <v>3301336034.6573</v>
      </c>
      <c r="H35" s="6">
        <v>4011428306.5802002</v>
      </c>
      <c r="I35" s="6">
        <v>4190004564.0251002</v>
      </c>
      <c r="J35" s="6">
        <v>4207084537.4766002</v>
      </c>
      <c r="K35" s="6">
        <v>3925219466.0371003</v>
      </c>
      <c r="L35" s="6">
        <v>3498573581.8203001</v>
      </c>
      <c r="M35" s="6">
        <v>3107690684.0548997</v>
      </c>
      <c r="N35" s="7">
        <f t="shared" si="0"/>
        <v>43826280935.454597</v>
      </c>
    </row>
    <row r="36" spans="1:14" ht="16.5" x14ac:dyDescent="0.3">
      <c r="A36" s="5" t="s">
        <v>48</v>
      </c>
      <c r="B36" s="6">
        <v>4379335424.8481998</v>
      </c>
      <c r="C36" s="6">
        <v>4036654600.2847004</v>
      </c>
      <c r="D36" s="6">
        <v>3580582165.5566006</v>
      </c>
      <c r="E36" s="6">
        <v>4095480198.4401999</v>
      </c>
      <c r="F36" s="6">
        <v>3805079275.2654004</v>
      </c>
      <c r="G36" s="6">
        <v>3654977195.8955002</v>
      </c>
      <c r="H36" s="6">
        <v>4432482373.8164005</v>
      </c>
      <c r="I36" s="6">
        <v>4571887143.5573006</v>
      </c>
      <c r="J36" s="6">
        <v>4702336246.1157999</v>
      </c>
      <c r="K36" s="6">
        <v>4394297809.6222</v>
      </c>
      <c r="L36" s="6">
        <v>3952304467.3636007</v>
      </c>
      <c r="M36" s="6">
        <v>3833994922.6023998</v>
      </c>
      <c r="N36" s="7">
        <f t="shared" si="0"/>
        <v>49439411823.368309</v>
      </c>
    </row>
    <row r="37" spans="1:14" ht="16.5" x14ac:dyDescent="0.3">
      <c r="A37" s="5" t="s">
        <v>49</v>
      </c>
      <c r="B37" s="6">
        <v>3648496206.9464998</v>
      </c>
      <c r="C37" s="6">
        <v>3296407621.0362</v>
      </c>
      <c r="D37" s="6">
        <v>2840030731.9164</v>
      </c>
      <c r="E37" s="6">
        <v>3381843290.4157996</v>
      </c>
      <c r="F37" s="6">
        <v>3083509139.6110001</v>
      </c>
      <c r="G37" s="6">
        <v>2981238560.6536002</v>
      </c>
      <c r="H37" s="6">
        <v>3811163403.1901999</v>
      </c>
      <c r="I37" s="6">
        <v>3917624090.9485998</v>
      </c>
      <c r="J37" s="6">
        <v>4062476319.1377993</v>
      </c>
      <c r="K37" s="6">
        <v>3750378245.7946005</v>
      </c>
      <c r="L37" s="6">
        <v>3321751729.9628</v>
      </c>
      <c r="M37" s="6">
        <v>3351583890.5040998</v>
      </c>
      <c r="N37" s="7">
        <f t="shared" si="0"/>
        <v>41446503230.117599</v>
      </c>
    </row>
    <row r="38" spans="1:14" ht="16.5" x14ac:dyDescent="0.3">
      <c r="A38" s="5" t="s">
        <v>50</v>
      </c>
      <c r="B38" s="6">
        <v>6192220321.7481003</v>
      </c>
      <c r="C38" s="6">
        <v>5735489750.1942005</v>
      </c>
      <c r="D38" s="6">
        <v>5101855625.0309992</v>
      </c>
      <c r="E38" s="6">
        <v>5775190144.0313005</v>
      </c>
      <c r="F38" s="6">
        <v>5428046729.8900995</v>
      </c>
      <c r="G38" s="6">
        <v>4820819665.9054003</v>
      </c>
      <c r="H38" s="6">
        <v>5866314950.1304998</v>
      </c>
      <c r="I38" s="6">
        <v>6025511282.2486</v>
      </c>
      <c r="J38" s="6">
        <v>6123213163.5973997</v>
      </c>
      <c r="K38" s="6">
        <v>5741829786.3930006</v>
      </c>
      <c r="L38" s="6">
        <v>5175112580.2819996</v>
      </c>
      <c r="M38" s="6">
        <v>5079028994.8676996</v>
      </c>
      <c r="N38" s="7">
        <f t="shared" si="0"/>
        <v>67064632994.31929</v>
      </c>
    </row>
    <row r="39" spans="1:14" ht="16.5" x14ac:dyDescent="0.3">
      <c r="A39" s="8" t="s">
        <v>51</v>
      </c>
      <c r="B39" s="9"/>
      <c r="C39" s="9"/>
      <c r="D39" s="9"/>
      <c r="E39" s="9"/>
      <c r="F39" s="9"/>
      <c r="G39" s="6">
        <v>486719977.26999998</v>
      </c>
      <c r="H39" s="6">
        <v>202226268.27000001</v>
      </c>
      <c r="I39" s="6">
        <v>345057733.56</v>
      </c>
      <c r="J39" s="9"/>
      <c r="K39" s="9"/>
      <c r="L39" s="9"/>
      <c r="M39" s="9"/>
      <c r="N39" s="7">
        <f t="shared" ref="N39:N40" si="1">SUM(B39:M39)</f>
        <v>1034003979.0999999</v>
      </c>
    </row>
    <row r="40" spans="1:14" ht="16.5" x14ac:dyDescent="0.3">
      <c r="A40" s="10" t="s">
        <v>52</v>
      </c>
      <c r="B40" s="11"/>
      <c r="C40" s="11"/>
      <c r="D40" s="11"/>
      <c r="E40" s="11"/>
      <c r="F40" s="11"/>
      <c r="G40" s="11"/>
      <c r="H40" s="11"/>
      <c r="I40" s="11"/>
      <c r="J40" s="12">
        <v>255272668.05000001</v>
      </c>
      <c r="K40" s="12">
        <v>179249967.01879999</v>
      </c>
      <c r="L40" s="12">
        <v>210333180.13530001</v>
      </c>
      <c r="M40" s="12">
        <v>350084915.84999996</v>
      </c>
      <c r="N40" s="13">
        <f t="shared" si="1"/>
        <v>994940731.05410004</v>
      </c>
    </row>
    <row r="41" spans="1:14" s="2" customFormat="1" ht="16.5" x14ac:dyDescent="0.3">
      <c r="A41" s="14" t="s">
        <v>12</v>
      </c>
      <c r="B41" s="15">
        <f>SUBTOTAL(109,Table1[January])</f>
        <v>212947808500.98288</v>
      </c>
      <c r="C41" s="15">
        <f>SUBTOTAL(109,Table1[February])</f>
        <v>191433280862.5018</v>
      </c>
      <c r="D41" s="15">
        <f>SUBTOTAL(109,Table1[March])</f>
        <v>171316985537.36893</v>
      </c>
      <c r="E41" s="15">
        <f>SUBTOTAL(109,Table1[April])</f>
        <v>204164736513.24146</v>
      </c>
      <c r="F41" s="15">
        <f>SUBTOTAL(109,Table1[May])</f>
        <v>172585545314.2641</v>
      </c>
      <c r="G41" s="15">
        <f>SUBTOTAL(109,Table1[June])</f>
        <v>169288485050.09955</v>
      </c>
      <c r="H41" s="15">
        <f>SUBTOTAL(109,Table1[July])</f>
        <v>195016841751.24316</v>
      </c>
      <c r="I41" s="15">
        <f>SUBTOTAL(109,Table1[August])</f>
        <v>214767225747.2229</v>
      </c>
      <c r="J41" s="15">
        <f>SUBTOTAL(109,Table1[September])</f>
        <v>206971045897.08041</v>
      </c>
      <c r="K41" s="15">
        <f>SUBTOTAL(109,Table1[October])</f>
        <v>199955883367.83618</v>
      </c>
      <c r="L41" s="15">
        <f>SUBTOTAL(109,Table1[November])</f>
        <v>177688407440.10699</v>
      </c>
      <c r="M41" s="15">
        <f>SUBTOTAL(109,Table1[December])</f>
        <v>179743289240.5777</v>
      </c>
      <c r="N41" s="15">
        <f>SUBTOTAL(109,Table1[Total])</f>
        <v>2295879535222.5259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2D13-9DDA-415A-8E94-FE0EB465E1FD}">
  <dimension ref="A1:B14"/>
  <sheetViews>
    <sheetView tabSelected="1" workbookViewId="0">
      <selection activeCell="D30" sqref="D30"/>
    </sheetView>
  </sheetViews>
  <sheetFormatPr defaultRowHeight="15" x14ac:dyDescent="0.25"/>
  <cols>
    <col min="1" max="1" width="15.140625" customWidth="1"/>
    <col min="2" max="2" width="27.140625" style="3" bestFit="1" customWidth="1"/>
  </cols>
  <sheetData>
    <row r="1" spans="1:2" ht="16.5" x14ac:dyDescent="0.3">
      <c r="A1" s="19" t="s">
        <v>53</v>
      </c>
      <c r="B1" s="19" t="s">
        <v>54</v>
      </c>
    </row>
    <row r="2" spans="1:2" ht="16.5" x14ac:dyDescent="0.3">
      <c r="A2" s="21" t="s">
        <v>0</v>
      </c>
      <c r="B2" s="18">
        <v>243450759597.92746</v>
      </c>
    </row>
    <row r="3" spans="1:2" ht="16.5" x14ac:dyDescent="0.3">
      <c r="A3" s="21" t="s">
        <v>1</v>
      </c>
      <c r="B3" s="18">
        <v>222910963305.78903</v>
      </c>
    </row>
    <row r="4" spans="1:2" ht="16.5" x14ac:dyDescent="0.3">
      <c r="A4" s="21" t="s">
        <v>2</v>
      </c>
      <c r="B4" s="18">
        <v>195445056346.29871</v>
      </c>
    </row>
    <row r="5" spans="1:2" ht="16.5" x14ac:dyDescent="0.3">
      <c r="A5" s="21" t="s">
        <v>3</v>
      </c>
      <c r="B5" s="18">
        <v>223656783452.49704</v>
      </c>
    </row>
    <row r="6" spans="1:2" ht="16.5" x14ac:dyDescent="0.3">
      <c r="A6" s="21" t="s">
        <v>4</v>
      </c>
      <c r="B6" s="18">
        <v>214217681249.34299</v>
      </c>
    </row>
    <row r="7" spans="1:2" ht="16.5" x14ac:dyDescent="0.3">
      <c r="A7" s="21" t="s">
        <v>5</v>
      </c>
      <c r="B7" s="18">
        <v>178953088916.17126</v>
      </c>
    </row>
    <row r="8" spans="1:2" ht="16.5" x14ac:dyDescent="0.3">
      <c r="A8" s="21" t="s">
        <v>6</v>
      </c>
      <c r="B8" s="18">
        <v>225285516725.40729</v>
      </c>
    </row>
    <row r="9" spans="1:2" ht="16.5" x14ac:dyDescent="0.3">
      <c r="A9" s="21" t="s">
        <v>7</v>
      </c>
      <c r="B9" s="18">
        <v>232342758028.0311</v>
      </c>
    </row>
    <row r="10" spans="1:2" ht="16.5" x14ac:dyDescent="0.3">
      <c r="A10" s="21" t="s">
        <v>8</v>
      </c>
      <c r="B10" s="18">
        <v>217895990582.17532</v>
      </c>
    </row>
    <row r="11" spans="1:2" ht="16.5" x14ac:dyDescent="0.3">
      <c r="A11" s="21" t="s">
        <v>9</v>
      </c>
      <c r="B11" s="18">
        <v>200738343421.57559</v>
      </c>
    </row>
    <row r="12" spans="1:2" ht="16.5" x14ac:dyDescent="0.3">
      <c r="A12" s="21" t="s">
        <v>10</v>
      </c>
      <c r="B12" s="18">
        <v>176278528793.3045</v>
      </c>
    </row>
    <row r="13" spans="1:2" ht="16.5" x14ac:dyDescent="0.3">
      <c r="A13" s="21" t="s">
        <v>11</v>
      </c>
      <c r="B13" s="18">
        <v>160590939718.77127</v>
      </c>
    </row>
    <row r="14" spans="1:2" ht="16.5" x14ac:dyDescent="0.3">
      <c r="A14" s="20" t="s">
        <v>12</v>
      </c>
      <c r="B14" s="13">
        <f>SUBTOTAL(109,B2:B13)</f>
        <v>2491766410137.2915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States</vt:lpstr>
      <vt:lpstr>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Emuesiri Ojo</cp:lastModifiedBy>
  <dcterms:created xsi:type="dcterms:W3CDTF">2021-01-11T15:12:22Z</dcterms:created>
  <dcterms:modified xsi:type="dcterms:W3CDTF">2021-01-14T11:57:31Z</dcterms:modified>
</cp:coreProperties>
</file>